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695" activeTab="0"/>
  </bookViews>
  <sheets>
    <sheet name="収支決算書" sheetId="1" r:id="rId1"/>
    <sheet name="貸借対象表" sheetId="2" r:id="rId2"/>
    <sheet name="財産目録" sheetId="3" r:id="rId3"/>
  </sheets>
  <definedNames>
    <definedName name="HTML_CodePage" hidden="1">932</definedName>
    <definedName name="HTML_Control" hidden="1">{"'貸借対象表'!$B$2:$G$19"}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 homepage\weavering\main\MyHTML.htm"</definedName>
    <definedName name="HTML_PathTemplate" hidden="1">"C:\My Documents\my homepage\weavering\main\jartic.htm"</definedName>
  </definedNames>
  <calcPr fullCalcOnLoad="1"/>
</workbook>
</file>

<file path=xl/sharedStrings.xml><?xml version="1.0" encoding="utf-8"?>
<sst xmlns="http://schemas.openxmlformats.org/spreadsheetml/2006/main" count="132" uniqueCount="90">
  <si>
    <t>財産収入</t>
  </si>
  <si>
    <t>業務負担金収入</t>
  </si>
  <si>
    <t>放送事業収入</t>
  </si>
  <si>
    <t>賛助金</t>
  </si>
  <si>
    <t>雑入</t>
  </si>
  <si>
    <t>計</t>
  </si>
  <si>
    <t>収入の部</t>
  </si>
  <si>
    <t>事業費</t>
  </si>
  <si>
    <t>福利厚生費</t>
  </si>
  <si>
    <t>情報業務研修費</t>
  </si>
  <si>
    <t>通信施設維持費</t>
  </si>
  <si>
    <t>事務費</t>
  </si>
  <si>
    <t>広報宣伝費</t>
  </si>
  <si>
    <t>放送事業費</t>
  </si>
  <si>
    <t>電算</t>
  </si>
  <si>
    <t>調査試験研究</t>
  </si>
  <si>
    <t>消費税</t>
  </si>
  <si>
    <t>運用財産繰越</t>
  </si>
  <si>
    <t>通信画像等開発事業費</t>
  </si>
  <si>
    <t>調査受託事業費</t>
  </si>
  <si>
    <t>出版事業費</t>
  </si>
  <si>
    <t>情報システム開発</t>
  </si>
  <si>
    <t>情報提供事業</t>
  </si>
  <si>
    <t>法人税</t>
  </si>
  <si>
    <t>予備費</t>
  </si>
  <si>
    <t>事業基盤改善準備積立金繰上</t>
  </si>
  <si>
    <t>運用財産繰上</t>
  </si>
  <si>
    <t>施設費</t>
  </si>
  <si>
    <t>合　計</t>
  </si>
  <si>
    <t>支出の部</t>
  </si>
  <si>
    <t>１.情報業務</t>
  </si>
  <si>
    <t>2その他事業</t>
  </si>
  <si>
    <t>流動資産</t>
  </si>
  <si>
    <t>固定資産</t>
  </si>
  <si>
    <t>その他</t>
  </si>
  <si>
    <t>流動負債</t>
  </si>
  <si>
    <t>固定負債</t>
  </si>
  <si>
    <t>資産合計</t>
  </si>
  <si>
    <t>負債合計</t>
  </si>
  <si>
    <t>資本金</t>
  </si>
  <si>
    <t>その他剰余金</t>
  </si>
  <si>
    <t>運用財産</t>
  </si>
  <si>
    <t>事業基盤改善準備金</t>
  </si>
  <si>
    <t>情報システム開発積立金</t>
  </si>
  <si>
    <t>当期末処分剰余金</t>
  </si>
  <si>
    <t>資本合計</t>
  </si>
  <si>
    <t>１.流動資産</t>
  </si>
  <si>
    <t>税金、預金</t>
  </si>
  <si>
    <t>未集金</t>
  </si>
  <si>
    <t>商品</t>
  </si>
  <si>
    <t>建物付設</t>
  </si>
  <si>
    <t>機械</t>
  </si>
  <si>
    <t>車両</t>
  </si>
  <si>
    <t>器具、備品</t>
  </si>
  <si>
    <t>電算利用開発費</t>
  </si>
  <si>
    <t>電気通信施設利用権</t>
  </si>
  <si>
    <t>電話加入権</t>
  </si>
  <si>
    <t>出資金</t>
  </si>
  <si>
    <t>保証金</t>
  </si>
  <si>
    <t>基本財産引当預金</t>
  </si>
  <si>
    <t>情報システム開発積立預金</t>
  </si>
  <si>
    <t>退職給与積立預金</t>
  </si>
  <si>
    <t>事業基盤改善準備金</t>
  </si>
  <si>
    <t>2.固定資産</t>
  </si>
  <si>
    <t>3.その他の資産</t>
  </si>
  <si>
    <t>資　産　合　計</t>
  </si>
  <si>
    <t>　負　債　合　計</t>
  </si>
  <si>
    <t>賞　味　財　産</t>
  </si>
  <si>
    <t>合　計</t>
  </si>
  <si>
    <t>事業基盤改善準備積立金繰上</t>
  </si>
  <si>
    <t>※業務負担金収入元</t>
  </si>
  <si>
    <t>収入の部</t>
  </si>
  <si>
    <t>建設省、道開発庁、沖縄開発庁、警察庁、建設省、4道路公団、地方公共団体</t>
  </si>
  <si>
    <t>退職金</t>
  </si>
  <si>
    <t>退職金</t>
  </si>
  <si>
    <t>人件費</t>
  </si>
  <si>
    <t>福利厚生費</t>
  </si>
  <si>
    <t>福利厚生費</t>
  </si>
  <si>
    <t>需要費</t>
  </si>
  <si>
    <t>需要費</t>
  </si>
  <si>
    <t>需要費</t>
  </si>
  <si>
    <t>人件費</t>
  </si>
  <si>
    <t>退職金</t>
  </si>
  <si>
    <t>とても分かりにくいので簡単にすると下のようになる</t>
  </si>
  <si>
    <t>平成10年度収支決算書</t>
  </si>
  <si>
    <t>（千円）</t>
  </si>
  <si>
    <r>
      <t>貸　借　対　照　表　</t>
    </r>
    <r>
      <rPr>
        <sz val="8"/>
        <rFont val="ＭＳ Ｐゴシック"/>
        <family val="3"/>
      </rPr>
      <t>平成11年3月31日</t>
    </r>
  </si>
  <si>
    <t>（円）</t>
  </si>
  <si>
    <r>
      <t>財　産　目　録　</t>
    </r>
    <r>
      <rPr>
        <sz val="8"/>
        <rFont val="ＭＳ Ｐゴシック"/>
        <family val="3"/>
      </rPr>
      <t>平成11年3月31日</t>
    </r>
  </si>
  <si>
    <t>(円)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</si>
</sst>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48"/>
      <name val="ＭＳ Ｐゴシック"/>
      <family val="3"/>
    </font>
    <font>
      <sz val="11"/>
      <color indexed="17"/>
      <name val="ＭＳ Ｐゴシック"/>
      <family val="3"/>
    </font>
    <font>
      <sz val="11"/>
      <color indexed="18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3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5" xfId="0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3" fontId="0" fillId="0" borderId="8" xfId="0" applyNumberForma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8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7" xfId="0" applyBorder="1" applyAlignment="1">
      <alignment wrapText="1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2" borderId="16" xfId="0" applyFill="1" applyBorder="1" applyAlignment="1">
      <alignment horizontal="center" vertical="center" textRotation="255" wrapText="1"/>
    </xf>
    <xf numFmtId="0" fontId="0" fillId="3" borderId="0" xfId="0" applyFill="1" applyAlignment="1">
      <alignment horizontal="center" wrapText="1"/>
    </xf>
    <xf numFmtId="0" fontId="4" fillId="3" borderId="0" xfId="0" applyFont="1" applyFill="1" applyAlignment="1">
      <alignment horizontal="left" vertic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22" xfId="0" applyFill="1" applyBorder="1" applyAlignment="1">
      <alignment horizontal="center" vertical="center" textRotation="255" wrapText="1"/>
    </xf>
    <xf numFmtId="0" fontId="0" fillId="2" borderId="23" xfId="0" applyFill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16</xdr:row>
      <xdr:rowOff>57150</xdr:rowOff>
    </xdr:from>
    <xdr:to>
      <xdr:col>5</xdr:col>
      <xdr:colOff>1428750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695575" y="2809875"/>
          <a:ext cx="1143000" cy="314325"/>
        </a:xfrm>
        <a:prstGeom prst="wedgeRoundRectCallout">
          <a:avLst>
            <a:gd name="adj1" fmla="val -52500"/>
            <a:gd name="adj2" fmla="val -20151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全て退職引当金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5"/>
  <sheetViews>
    <sheetView showGridLines="0" showRowColHeaders="0" tabSelected="1" workbookViewId="0" topLeftCell="A54">
      <selection activeCell="H21" sqref="H21"/>
    </sheetView>
  </sheetViews>
  <sheetFormatPr defaultColWidth="9.00390625" defaultRowHeight="13.5"/>
  <cols>
    <col min="1" max="1" width="3.25390625" style="1" customWidth="1"/>
    <col min="2" max="2" width="13.875" style="1" customWidth="1"/>
    <col min="3" max="3" width="9.00390625" style="1" customWidth="1"/>
    <col min="4" max="4" width="1.12109375" style="1" customWidth="1"/>
    <col min="5" max="5" width="3.50390625" style="1" customWidth="1"/>
    <col min="6" max="6" width="9.00390625" style="1" customWidth="1"/>
    <col min="7" max="7" width="15.75390625" style="1" customWidth="1"/>
    <col min="8" max="16384" width="9.00390625" style="1" customWidth="1"/>
  </cols>
  <sheetData>
    <row r="2" spans="2:8" ht="15.75" customHeight="1">
      <c r="B2" s="82" t="s">
        <v>84</v>
      </c>
      <c r="C2" s="82"/>
      <c r="D2" s="82"/>
      <c r="E2" s="82"/>
      <c r="F2" s="82"/>
      <c r="G2" s="82"/>
      <c r="H2" s="82"/>
    </row>
    <row r="3" ht="14.25" thickBot="1">
      <c r="H3" s="65" t="s">
        <v>85</v>
      </c>
    </row>
    <row r="4" spans="2:8" ht="13.5">
      <c r="B4" s="73" t="s">
        <v>71</v>
      </c>
      <c r="C4" s="74"/>
      <c r="D4" s="3"/>
      <c r="E4" s="73" t="s">
        <v>29</v>
      </c>
      <c r="F4" s="76"/>
      <c r="G4" s="76"/>
      <c r="H4" s="74"/>
    </row>
    <row r="5" spans="2:8" ht="13.5" customHeight="1">
      <c r="B5" s="46" t="s">
        <v>0</v>
      </c>
      <c r="C5" s="47">
        <v>9089</v>
      </c>
      <c r="D5" s="2"/>
      <c r="E5" s="70" t="s">
        <v>30</v>
      </c>
      <c r="F5" s="39" t="s">
        <v>7</v>
      </c>
      <c r="G5" s="40"/>
      <c r="H5" s="52"/>
    </row>
    <row r="6" spans="2:8" ht="13.5">
      <c r="B6" s="48" t="s">
        <v>1</v>
      </c>
      <c r="C6" s="49">
        <v>3366427</v>
      </c>
      <c r="D6" s="2"/>
      <c r="E6" s="84"/>
      <c r="F6" s="41"/>
      <c r="G6" s="42" t="s">
        <v>75</v>
      </c>
      <c r="H6" s="55">
        <v>1659214</v>
      </c>
    </row>
    <row r="7" spans="2:12" ht="13.5">
      <c r="B7" s="48" t="s">
        <v>2</v>
      </c>
      <c r="C7" s="49">
        <v>431177</v>
      </c>
      <c r="E7" s="84"/>
      <c r="F7" s="41"/>
      <c r="G7" s="43" t="s">
        <v>76</v>
      </c>
      <c r="H7" s="56">
        <v>225621</v>
      </c>
      <c r="J7" s="5"/>
      <c r="K7" s="5"/>
      <c r="L7" s="5"/>
    </row>
    <row r="8" spans="2:12" ht="13.5">
      <c r="B8" s="48" t="s">
        <v>3</v>
      </c>
      <c r="C8" s="49">
        <v>184490</v>
      </c>
      <c r="D8" s="2"/>
      <c r="E8" s="84"/>
      <c r="F8" s="41"/>
      <c r="G8" s="44" t="s">
        <v>78</v>
      </c>
      <c r="H8" s="57">
        <v>161502</v>
      </c>
      <c r="J8" s="5"/>
      <c r="K8" s="5"/>
      <c r="L8" s="5"/>
    </row>
    <row r="9" spans="2:12" ht="13.5">
      <c r="B9" s="50" t="s">
        <v>4</v>
      </c>
      <c r="C9" s="51">
        <v>16137</v>
      </c>
      <c r="D9" s="2"/>
      <c r="E9" s="84"/>
      <c r="F9" s="41"/>
      <c r="G9" s="41" t="s">
        <v>9</v>
      </c>
      <c r="H9" s="49">
        <v>18781</v>
      </c>
      <c r="J9" s="5"/>
      <c r="K9" s="5"/>
      <c r="L9" s="5"/>
    </row>
    <row r="10" spans="2:12" ht="13.5">
      <c r="B10" s="48"/>
      <c r="C10" s="52"/>
      <c r="D10" s="2"/>
      <c r="E10" s="84"/>
      <c r="F10" s="41"/>
      <c r="G10" s="41" t="s">
        <v>10</v>
      </c>
      <c r="H10" s="49">
        <v>165423</v>
      </c>
      <c r="J10" s="5"/>
      <c r="K10" s="5"/>
      <c r="L10" s="5"/>
    </row>
    <row r="11" spans="2:8" ht="14.25" thickBot="1">
      <c r="B11" s="53" t="s">
        <v>5</v>
      </c>
      <c r="C11" s="54">
        <f>SUM(C5:C10)</f>
        <v>4007320</v>
      </c>
      <c r="E11" s="84"/>
      <c r="F11" s="41"/>
      <c r="G11" s="41" t="s">
        <v>27</v>
      </c>
      <c r="H11" s="49">
        <v>30587</v>
      </c>
    </row>
    <row r="12" spans="4:8" ht="13.5">
      <c r="D12" s="2"/>
      <c r="E12" s="84"/>
      <c r="F12" s="79" t="s">
        <v>11</v>
      </c>
      <c r="G12" s="79"/>
      <c r="H12" s="49"/>
    </row>
    <row r="13" spans="2:8" ht="13.5">
      <c r="B13" s="71" t="s">
        <v>70</v>
      </c>
      <c r="C13" s="71"/>
      <c r="E13" s="84"/>
      <c r="F13" s="41"/>
      <c r="G13" s="42" t="s">
        <v>75</v>
      </c>
      <c r="H13" s="55">
        <v>490015</v>
      </c>
    </row>
    <row r="14" spans="2:11" ht="15" customHeight="1">
      <c r="B14" s="72" t="s">
        <v>72</v>
      </c>
      <c r="C14" s="72"/>
      <c r="E14" s="84"/>
      <c r="F14" s="41"/>
      <c r="G14" s="43" t="s">
        <v>77</v>
      </c>
      <c r="H14" s="56">
        <v>61847</v>
      </c>
      <c r="J14" s="7"/>
      <c r="K14" s="7"/>
    </row>
    <row r="15" spans="2:11" ht="13.5" customHeight="1">
      <c r="B15" s="72"/>
      <c r="C15" s="72"/>
      <c r="E15" s="84"/>
      <c r="F15" s="41"/>
      <c r="G15" s="44" t="s">
        <v>79</v>
      </c>
      <c r="H15" s="57">
        <v>219212</v>
      </c>
      <c r="J15" s="7"/>
      <c r="K15" s="7"/>
    </row>
    <row r="16" spans="2:8" ht="13.5">
      <c r="B16" s="72"/>
      <c r="C16" s="72"/>
      <c r="E16" s="84"/>
      <c r="F16" s="41"/>
      <c r="G16" s="41" t="s">
        <v>12</v>
      </c>
      <c r="H16" s="49">
        <v>14718</v>
      </c>
    </row>
    <row r="17" spans="2:8" ht="13.5">
      <c r="B17" s="38"/>
      <c r="C17" s="38"/>
      <c r="E17" s="84"/>
      <c r="F17" s="79" t="s">
        <v>13</v>
      </c>
      <c r="G17" s="79"/>
      <c r="H17" s="49"/>
    </row>
    <row r="18" spans="2:8" ht="14.25" customHeight="1">
      <c r="B18" s="38"/>
      <c r="C18" s="38"/>
      <c r="E18" s="84"/>
      <c r="F18" s="41"/>
      <c r="G18" s="42" t="s">
        <v>75</v>
      </c>
      <c r="H18" s="55">
        <v>172489</v>
      </c>
    </row>
    <row r="19" spans="2:8" ht="13.5" customHeight="1">
      <c r="B19" s="38"/>
      <c r="C19" s="38"/>
      <c r="E19" s="84"/>
      <c r="F19" s="41"/>
      <c r="G19" s="43" t="s">
        <v>8</v>
      </c>
      <c r="H19" s="56">
        <v>22655</v>
      </c>
    </row>
    <row r="20" spans="2:8" ht="13.5" customHeight="1">
      <c r="B20" s="3"/>
      <c r="E20" s="84"/>
      <c r="F20" s="41"/>
      <c r="G20" s="44" t="s">
        <v>80</v>
      </c>
      <c r="H20" s="57">
        <v>112885</v>
      </c>
    </row>
    <row r="21" spans="5:8" ht="13.5">
      <c r="E21" s="84"/>
      <c r="F21" s="45" t="s">
        <v>74</v>
      </c>
      <c r="G21" s="45"/>
      <c r="H21" s="58">
        <v>98059</v>
      </c>
    </row>
    <row r="22" spans="5:8" ht="13.5">
      <c r="E22" s="84"/>
      <c r="F22" s="41" t="s">
        <v>14</v>
      </c>
      <c r="G22" s="41"/>
      <c r="H22" s="49">
        <v>401631</v>
      </c>
    </row>
    <row r="23" spans="5:8" ht="13.5">
      <c r="E23" s="84"/>
      <c r="F23" s="79" t="s">
        <v>15</v>
      </c>
      <c r="G23" s="79"/>
      <c r="H23" s="49">
        <v>21459</v>
      </c>
    </row>
    <row r="24" spans="5:8" ht="14.25" customHeight="1">
      <c r="E24" s="84"/>
      <c r="F24" s="41" t="s">
        <v>16</v>
      </c>
      <c r="G24" s="41"/>
      <c r="H24" s="49">
        <v>130140</v>
      </c>
    </row>
    <row r="25" spans="5:8" ht="13.5" customHeight="1">
      <c r="E25" s="84"/>
      <c r="F25" s="79" t="s">
        <v>17</v>
      </c>
      <c r="G25" s="79"/>
      <c r="H25" s="49">
        <v>1082</v>
      </c>
    </row>
    <row r="26" spans="5:8" ht="27" customHeight="1">
      <c r="E26" s="85"/>
      <c r="F26" s="80" t="s">
        <v>5</v>
      </c>
      <c r="G26" s="81"/>
      <c r="H26" s="64">
        <f>SUM(H6:H25)</f>
        <v>4007320</v>
      </c>
    </row>
    <row r="27" spans="5:8" ht="13.5">
      <c r="E27" s="86" t="s">
        <v>31</v>
      </c>
      <c r="F27" s="77" t="s">
        <v>18</v>
      </c>
      <c r="G27" s="77"/>
      <c r="H27" s="59"/>
    </row>
    <row r="28" spans="5:8" ht="13.5">
      <c r="E28" s="87"/>
      <c r="F28" s="5"/>
      <c r="G28" s="17" t="s">
        <v>75</v>
      </c>
      <c r="H28" s="55">
        <v>41162</v>
      </c>
    </row>
    <row r="29" spans="5:8" ht="13.5">
      <c r="E29" s="87"/>
      <c r="F29" s="5"/>
      <c r="G29" s="18" t="s">
        <v>77</v>
      </c>
      <c r="H29" s="56">
        <v>5664</v>
      </c>
    </row>
    <row r="30" spans="5:8" ht="13.5">
      <c r="E30" s="87"/>
      <c r="F30" s="5"/>
      <c r="G30" s="19" t="s">
        <v>80</v>
      </c>
      <c r="H30" s="57">
        <v>42139</v>
      </c>
    </row>
    <row r="31" spans="5:8" ht="13.5">
      <c r="E31" s="87"/>
      <c r="F31" s="78" t="s">
        <v>19</v>
      </c>
      <c r="G31" s="78"/>
      <c r="H31" s="52"/>
    </row>
    <row r="32" spans="5:8" ht="13.5">
      <c r="E32" s="87"/>
      <c r="F32" s="5"/>
      <c r="G32" s="17" t="s">
        <v>75</v>
      </c>
      <c r="H32" s="55">
        <v>209479</v>
      </c>
    </row>
    <row r="33" spans="5:8" ht="13.5">
      <c r="E33" s="87"/>
      <c r="F33" s="5"/>
      <c r="G33" s="18" t="s">
        <v>8</v>
      </c>
      <c r="H33" s="56">
        <v>30531</v>
      </c>
    </row>
    <row r="34" spans="5:8" ht="13.5">
      <c r="E34" s="87"/>
      <c r="F34" s="5"/>
      <c r="G34" s="19" t="s">
        <v>80</v>
      </c>
      <c r="H34" s="57">
        <v>179255</v>
      </c>
    </row>
    <row r="35" spans="5:8" ht="13.5">
      <c r="E35" s="87"/>
      <c r="F35" s="78" t="s">
        <v>20</v>
      </c>
      <c r="G35" s="78"/>
      <c r="H35" s="52"/>
    </row>
    <row r="36" spans="5:8" ht="13.5">
      <c r="E36" s="87"/>
      <c r="F36" s="5"/>
      <c r="G36" s="17" t="s">
        <v>75</v>
      </c>
      <c r="H36" s="55">
        <v>25132</v>
      </c>
    </row>
    <row r="37" spans="5:8" ht="13.5">
      <c r="E37" s="87"/>
      <c r="F37" s="5"/>
      <c r="G37" s="18" t="s">
        <v>8</v>
      </c>
      <c r="H37" s="56">
        <v>3428</v>
      </c>
    </row>
    <row r="38" spans="5:8" ht="13.5">
      <c r="E38" s="87"/>
      <c r="F38" s="5"/>
      <c r="G38" s="19" t="s">
        <v>79</v>
      </c>
      <c r="H38" s="57">
        <v>172943</v>
      </c>
    </row>
    <row r="39" spans="5:8" ht="13.5">
      <c r="E39" s="87"/>
      <c r="F39" s="69" t="s">
        <v>73</v>
      </c>
      <c r="G39" s="69"/>
      <c r="H39" s="58">
        <v>3432</v>
      </c>
    </row>
    <row r="40" spans="5:8" ht="13.5">
      <c r="E40" s="87"/>
      <c r="F40" s="78" t="s">
        <v>21</v>
      </c>
      <c r="G40" s="78"/>
      <c r="H40" s="49">
        <v>29615</v>
      </c>
    </row>
    <row r="41" spans="5:8" ht="27" customHeight="1">
      <c r="E41" s="87"/>
      <c r="F41" s="78" t="s">
        <v>22</v>
      </c>
      <c r="G41" s="78"/>
      <c r="H41" s="49">
        <v>157375</v>
      </c>
    </row>
    <row r="42" spans="5:8" ht="13.5">
      <c r="E42" s="87"/>
      <c r="F42" s="78" t="s">
        <v>23</v>
      </c>
      <c r="G42" s="78"/>
      <c r="H42" s="49">
        <v>28267</v>
      </c>
    </row>
    <row r="43" spans="5:8" ht="13.5">
      <c r="E43" s="87"/>
      <c r="F43" s="78" t="s">
        <v>16</v>
      </c>
      <c r="G43" s="78"/>
      <c r="H43" s="49">
        <v>22549</v>
      </c>
    </row>
    <row r="44" spans="5:8" ht="13.5">
      <c r="E44" s="87"/>
      <c r="F44" s="78" t="s">
        <v>24</v>
      </c>
      <c r="G44" s="78"/>
      <c r="H44" s="52">
        <v>0</v>
      </c>
    </row>
    <row r="45" spans="5:8" ht="13.5">
      <c r="E45" s="87"/>
      <c r="F45" s="78" t="s">
        <v>25</v>
      </c>
      <c r="G45" s="78"/>
      <c r="H45" s="49">
        <v>110000</v>
      </c>
    </row>
    <row r="46" spans="5:8" ht="13.5">
      <c r="E46" s="87"/>
      <c r="F46" s="78" t="s">
        <v>26</v>
      </c>
      <c r="G46" s="78"/>
      <c r="H46" s="49">
        <v>4380</v>
      </c>
    </row>
    <row r="47" spans="5:8" ht="23.25" customHeight="1">
      <c r="E47" s="88"/>
      <c r="F47" s="89" t="s">
        <v>5</v>
      </c>
      <c r="G47" s="90"/>
      <c r="H47" s="63">
        <f>SUM(H27:H46)</f>
        <v>1065351</v>
      </c>
    </row>
    <row r="48" spans="5:8" ht="13.5">
      <c r="E48" s="48"/>
      <c r="F48" s="6"/>
      <c r="G48" s="6"/>
      <c r="H48" s="52"/>
    </row>
    <row r="49" spans="5:8" ht="14.25" thickBot="1">
      <c r="E49" s="93" t="s">
        <v>28</v>
      </c>
      <c r="F49" s="92"/>
      <c r="G49" s="92"/>
      <c r="H49" s="54">
        <f>H47+H26</f>
        <v>5072671</v>
      </c>
    </row>
    <row r="51" spans="2:8" ht="19.5" customHeight="1">
      <c r="B51" s="75" t="s">
        <v>83</v>
      </c>
      <c r="C51" s="75"/>
      <c r="D51" s="75"/>
      <c r="E51" s="75"/>
      <c r="F51" s="75"/>
      <c r="G51" s="75"/>
      <c r="H51" s="75"/>
    </row>
    <row r="53" ht="14.25" thickBot="1"/>
    <row r="54" spans="2:8" ht="17.25" customHeight="1">
      <c r="B54" s="73" t="s">
        <v>6</v>
      </c>
      <c r="C54" s="74"/>
      <c r="D54" s="3"/>
      <c r="E54" s="73" t="s">
        <v>29</v>
      </c>
      <c r="F54" s="76"/>
      <c r="G54" s="76"/>
      <c r="H54" s="74"/>
    </row>
    <row r="55" spans="2:8" ht="13.5">
      <c r="B55" s="48" t="s">
        <v>0</v>
      </c>
      <c r="C55" s="49">
        <v>9089</v>
      </c>
      <c r="D55" s="2"/>
      <c r="E55" s="60"/>
      <c r="F55" s="14"/>
      <c r="G55" s="15"/>
      <c r="H55" s="59"/>
    </row>
    <row r="56" spans="2:8" ht="13.5">
      <c r="B56" s="48" t="s">
        <v>1</v>
      </c>
      <c r="C56" s="49">
        <v>3366427</v>
      </c>
      <c r="D56" s="2"/>
      <c r="E56" s="61"/>
      <c r="F56" s="22" t="s">
        <v>81</v>
      </c>
      <c r="G56" s="17"/>
      <c r="H56" s="55">
        <f>H6+H13+H18+H28+H32+H36</f>
        <v>2597491</v>
      </c>
    </row>
    <row r="57" spans="2:8" ht="13.5">
      <c r="B57" s="48" t="s">
        <v>2</v>
      </c>
      <c r="C57" s="49">
        <v>431177</v>
      </c>
      <c r="E57" s="61"/>
      <c r="F57" s="21" t="s">
        <v>76</v>
      </c>
      <c r="G57" s="18"/>
      <c r="H57" s="56">
        <f>H7+H14+H19+H29+H33+H37</f>
        <v>349746</v>
      </c>
    </row>
    <row r="58" spans="2:8" ht="13.5">
      <c r="B58" s="48" t="s">
        <v>3</v>
      </c>
      <c r="C58" s="49">
        <v>184490</v>
      </c>
      <c r="D58" s="2"/>
      <c r="E58" s="61"/>
      <c r="F58" s="20" t="s">
        <v>79</v>
      </c>
      <c r="G58" s="19"/>
      <c r="H58" s="57">
        <f>H8+H15+H20+H30+H34+H38</f>
        <v>887936</v>
      </c>
    </row>
    <row r="59" spans="2:8" ht="13.5">
      <c r="B59" s="48" t="s">
        <v>4</v>
      </c>
      <c r="C59" s="49">
        <v>16137</v>
      </c>
      <c r="D59" s="2"/>
      <c r="E59" s="61"/>
      <c r="F59" s="13" t="s">
        <v>9</v>
      </c>
      <c r="G59" s="5"/>
      <c r="H59" s="49">
        <v>18781</v>
      </c>
    </row>
    <row r="60" spans="2:8" ht="13.5">
      <c r="B60" s="48"/>
      <c r="C60" s="52"/>
      <c r="D60" s="2"/>
      <c r="E60" s="61"/>
      <c r="F60" s="13" t="s">
        <v>10</v>
      </c>
      <c r="G60" s="5"/>
      <c r="H60" s="49">
        <v>165423</v>
      </c>
    </row>
    <row r="61" spans="2:8" ht="14.25" thickBot="1">
      <c r="B61" s="53" t="s">
        <v>68</v>
      </c>
      <c r="C61" s="54">
        <f>SUM(C55:C60)</f>
        <v>4007320</v>
      </c>
      <c r="E61" s="61"/>
      <c r="F61" s="13" t="s">
        <v>27</v>
      </c>
      <c r="G61" s="5"/>
      <c r="H61" s="49">
        <v>30587</v>
      </c>
    </row>
    <row r="62" spans="4:8" ht="13.5">
      <c r="D62" s="2"/>
      <c r="E62" s="61"/>
      <c r="F62" s="13" t="s">
        <v>12</v>
      </c>
      <c r="G62" s="5"/>
      <c r="H62" s="49">
        <v>14718</v>
      </c>
    </row>
    <row r="63" spans="2:8" ht="13.5">
      <c r="B63" s="71" t="s">
        <v>70</v>
      </c>
      <c r="C63" s="71"/>
      <c r="E63" s="61"/>
      <c r="F63" s="16" t="s">
        <v>82</v>
      </c>
      <c r="G63" s="16"/>
      <c r="H63" s="58">
        <f>H39+H21</f>
        <v>101491</v>
      </c>
    </row>
    <row r="64" spans="2:8" ht="13.5">
      <c r="B64" s="72" t="s">
        <v>72</v>
      </c>
      <c r="C64" s="72"/>
      <c r="E64" s="61"/>
      <c r="F64" s="5" t="s">
        <v>14</v>
      </c>
      <c r="G64" s="5"/>
      <c r="H64" s="49">
        <v>401631</v>
      </c>
    </row>
    <row r="65" spans="2:8" ht="13.5">
      <c r="B65" s="72"/>
      <c r="C65" s="72"/>
      <c r="E65" s="61"/>
      <c r="F65" s="91" t="s">
        <v>15</v>
      </c>
      <c r="G65" s="91"/>
      <c r="H65" s="49">
        <v>21459</v>
      </c>
    </row>
    <row r="66" spans="2:8" ht="15" customHeight="1">
      <c r="B66" s="72"/>
      <c r="C66" s="72"/>
      <c r="E66" s="61"/>
      <c r="F66" s="5" t="s">
        <v>16</v>
      </c>
      <c r="G66" s="5"/>
      <c r="H66" s="49">
        <v>130140</v>
      </c>
    </row>
    <row r="67" spans="2:8" ht="15" customHeight="1">
      <c r="B67" s="38"/>
      <c r="C67" s="38"/>
      <c r="E67" s="61"/>
      <c r="F67" s="4" t="s">
        <v>17</v>
      </c>
      <c r="G67" s="5"/>
      <c r="H67" s="49">
        <v>1082</v>
      </c>
    </row>
    <row r="68" spans="2:8" ht="13.5">
      <c r="B68" s="38"/>
      <c r="C68" s="38"/>
      <c r="E68" s="61"/>
      <c r="F68" s="91" t="s">
        <v>21</v>
      </c>
      <c r="G68" s="91"/>
      <c r="H68" s="49">
        <v>29615</v>
      </c>
    </row>
    <row r="69" spans="5:8" ht="13.5" customHeight="1">
      <c r="E69" s="48"/>
      <c r="F69" s="91" t="s">
        <v>22</v>
      </c>
      <c r="G69" s="91"/>
      <c r="H69" s="49">
        <v>157375</v>
      </c>
    </row>
    <row r="70" spans="5:8" ht="16.5" customHeight="1">
      <c r="E70" s="48"/>
      <c r="F70" s="4" t="s">
        <v>23</v>
      </c>
      <c r="G70" s="6"/>
      <c r="H70" s="49">
        <v>28267</v>
      </c>
    </row>
    <row r="71" spans="5:8" ht="13.5">
      <c r="E71" s="48"/>
      <c r="F71" s="4" t="s">
        <v>16</v>
      </c>
      <c r="G71" s="6"/>
      <c r="H71" s="49">
        <v>22549</v>
      </c>
    </row>
    <row r="72" spans="5:8" ht="13.5">
      <c r="E72" s="48"/>
      <c r="F72" s="4" t="s">
        <v>24</v>
      </c>
      <c r="G72" s="6"/>
      <c r="H72" s="52">
        <v>0</v>
      </c>
    </row>
    <row r="73" spans="5:8" ht="13.5" customHeight="1">
      <c r="E73" s="83" t="s">
        <v>69</v>
      </c>
      <c r="F73" s="78"/>
      <c r="G73" s="78"/>
      <c r="H73" s="49">
        <v>110000</v>
      </c>
    </row>
    <row r="74" spans="5:8" ht="15.75" customHeight="1">
      <c r="E74" s="48"/>
      <c r="F74" s="91" t="s">
        <v>26</v>
      </c>
      <c r="G74" s="91"/>
      <c r="H74" s="49">
        <v>4380</v>
      </c>
    </row>
    <row r="75" spans="5:8" ht="26.25" customHeight="1" thickBot="1">
      <c r="E75" s="62"/>
      <c r="F75" s="92" t="s">
        <v>68</v>
      </c>
      <c r="G75" s="92"/>
      <c r="H75" s="54">
        <f>SUM(H56:H74)</f>
        <v>5072671</v>
      </c>
    </row>
    <row r="77" ht="13.5" customHeight="1"/>
  </sheetData>
  <mergeCells count="36">
    <mergeCell ref="F74:G74"/>
    <mergeCell ref="F75:G75"/>
    <mergeCell ref="E49:G49"/>
    <mergeCell ref="F68:G68"/>
    <mergeCell ref="F69:G69"/>
    <mergeCell ref="F65:G65"/>
    <mergeCell ref="E4:H4"/>
    <mergeCell ref="E5:E26"/>
    <mergeCell ref="E27:E47"/>
    <mergeCell ref="F46:G46"/>
    <mergeCell ref="F47:G47"/>
    <mergeCell ref="F42:G42"/>
    <mergeCell ref="F43:G43"/>
    <mergeCell ref="F12:G12"/>
    <mergeCell ref="F23:G23"/>
    <mergeCell ref="B4:C4"/>
    <mergeCell ref="B13:C13"/>
    <mergeCell ref="B2:H2"/>
    <mergeCell ref="E73:G73"/>
    <mergeCell ref="F44:G44"/>
    <mergeCell ref="F45:G45"/>
    <mergeCell ref="F35:G35"/>
    <mergeCell ref="F39:G39"/>
    <mergeCell ref="F40:G40"/>
    <mergeCell ref="F41:G41"/>
    <mergeCell ref="B14:C16"/>
    <mergeCell ref="E54:H54"/>
    <mergeCell ref="F27:G27"/>
    <mergeCell ref="F31:G31"/>
    <mergeCell ref="F25:G25"/>
    <mergeCell ref="F26:G26"/>
    <mergeCell ref="F17:G17"/>
    <mergeCell ref="B63:C63"/>
    <mergeCell ref="B64:C66"/>
    <mergeCell ref="B54:C54"/>
    <mergeCell ref="B51:H51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showGridLines="0" showRowColHeaders="0" workbookViewId="0" topLeftCell="A1">
      <selection activeCell="G14" sqref="E14:G14"/>
    </sheetView>
  </sheetViews>
  <sheetFormatPr defaultColWidth="9.00390625" defaultRowHeight="13.5"/>
  <cols>
    <col min="1" max="1" width="2.375" style="0" customWidth="1"/>
    <col min="3" max="3" width="12.625" style="0" customWidth="1"/>
    <col min="4" max="4" width="2.625" style="0" customWidth="1"/>
    <col min="5" max="5" width="5.00390625" style="0" customWidth="1"/>
    <col min="6" max="6" width="21.125" style="0" customWidth="1"/>
    <col min="7" max="7" width="12.625" style="0" customWidth="1"/>
  </cols>
  <sheetData>
    <row r="2" spans="2:7" ht="13.5">
      <c r="B2" s="94" t="s">
        <v>86</v>
      </c>
      <c r="C2" s="94"/>
      <c r="D2" s="94"/>
      <c r="E2" s="94"/>
      <c r="F2" s="94"/>
      <c r="G2" s="94"/>
    </row>
    <row r="3" ht="14.25" thickBot="1">
      <c r="G3" s="66" t="s">
        <v>87</v>
      </c>
    </row>
    <row r="4" spans="2:7" ht="13.5">
      <c r="B4" s="23" t="s">
        <v>32</v>
      </c>
      <c r="C4" s="24">
        <v>1069924203</v>
      </c>
      <c r="E4" s="23" t="s">
        <v>39</v>
      </c>
      <c r="F4" s="30"/>
      <c r="G4" s="24">
        <v>1110534725</v>
      </c>
    </row>
    <row r="5" spans="2:7" ht="13.5">
      <c r="B5" s="25" t="s">
        <v>33</v>
      </c>
      <c r="C5" s="26">
        <v>412123536</v>
      </c>
      <c r="E5" s="25" t="s">
        <v>40</v>
      </c>
      <c r="F5" s="9"/>
      <c r="G5" s="27"/>
    </row>
    <row r="6" spans="2:7" ht="13.5">
      <c r="B6" s="25" t="s">
        <v>34</v>
      </c>
      <c r="C6" s="26">
        <v>2018810252</v>
      </c>
      <c r="E6" s="25"/>
      <c r="F6" s="9" t="s">
        <v>41</v>
      </c>
      <c r="G6" s="26">
        <v>794543110</v>
      </c>
    </row>
    <row r="7" spans="2:7" ht="13.5">
      <c r="B7" s="25"/>
      <c r="C7" s="27"/>
      <c r="E7" s="25"/>
      <c r="F7" s="9" t="s">
        <v>43</v>
      </c>
      <c r="G7" s="26">
        <v>30000000</v>
      </c>
    </row>
    <row r="8" spans="2:7" ht="13.5">
      <c r="B8" s="25"/>
      <c r="C8" s="27"/>
      <c r="E8" s="25"/>
      <c r="F8" s="9" t="s">
        <v>42</v>
      </c>
      <c r="G8" s="26">
        <v>304000000</v>
      </c>
    </row>
    <row r="9" spans="2:7" ht="13.5">
      <c r="B9" s="25"/>
      <c r="C9" s="27"/>
      <c r="E9" s="25"/>
      <c r="F9" s="9" t="s">
        <v>44</v>
      </c>
      <c r="G9" s="26">
        <v>116529313</v>
      </c>
    </row>
    <row r="10" spans="2:7" ht="13.5">
      <c r="B10" s="25"/>
      <c r="C10" s="27"/>
      <c r="E10" s="25"/>
      <c r="F10" s="9"/>
      <c r="G10" s="26"/>
    </row>
    <row r="11" spans="2:7" ht="13.5">
      <c r="B11" s="25"/>
      <c r="C11" s="27"/>
      <c r="E11" s="31" t="s">
        <v>45</v>
      </c>
      <c r="F11" s="10"/>
      <c r="G11" s="32">
        <f>SUM(G4:G9)</f>
        <v>2355607148</v>
      </c>
    </row>
    <row r="12" spans="2:7" ht="13.5">
      <c r="B12" s="25"/>
      <c r="C12" s="27"/>
      <c r="E12" s="33"/>
      <c r="F12" s="8"/>
      <c r="G12" s="34"/>
    </row>
    <row r="13" spans="2:7" ht="13.5">
      <c r="B13" s="25"/>
      <c r="C13" s="27"/>
      <c r="E13" s="25" t="s">
        <v>35</v>
      </c>
      <c r="F13" s="9"/>
      <c r="G13" s="26">
        <v>471853378</v>
      </c>
    </row>
    <row r="14" spans="2:7" ht="13.5">
      <c r="B14" s="25"/>
      <c r="C14" s="27"/>
      <c r="E14" s="68" t="s">
        <v>36</v>
      </c>
      <c r="F14" s="9"/>
      <c r="G14" s="35">
        <v>673397465</v>
      </c>
    </row>
    <row r="15" spans="2:7" ht="13.5">
      <c r="B15" s="25"/>
      <c r="C15" s="27"/>
      <c r="E15" s="25"/>
      <c r="F15" s="9"/>
      <c r="G15" s="26"/>
    </row>
    <row r="16" spans="2:7" ht="13.5">
      <c r="B16" s="25"/>
      <c r="C16" s="27"/>
      <c r="E16" s="31" t="s">
        <v>38</v>
      </c>
      <c r="F16" s="10"/>
      <c r="G16" s="32">
        <f>SUM(G13:G14)</f>
        <v>1145250843</v>
      </c>
    </row>
    <row r="17" spans="2:7" ht="13.5">
      <c r="B17" s="25"/>
      <c r="C17" s="27"/>
      <c r="E17" s="25"/>
      <c r="F17" s="9"/>
      <c r="G17" s="27"/>
    </row>
    <row r="18" spans="2:7" ht="13.5">
      <c r="B18" s="25"/>
      <c r="C18" s="27"/>
      <c r="E18" s="25"/>
      <c r="F18" s="9"/>
      <c r="G18" s="27"/>
    </row>
    <row r="19" spans="2:7" ht="14.25" thickBot="1">
      <c r="B19" s="28" t="s">
        <v>37</v>
      </c>
      <c r="C19" s="29">
        <f>SUM(C4:C6)</f>
        <v>3500857991</v>
      </c>
      <c r="E19" s="28"/>
      <c r="F19" s="36"/>
      <c r="G19" s="29">
        <f>G16+G11</f>
        <v>3500857991</v>
      </c>
    </row>
  </sheetData>
  <mergeCells count="1">
    <mergeCell ref="B2:G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1"/>
  <sheetViews>
    <sheetView showGridLines="0" showRowColHeaders="0" workbookViewId="0" topLeftCell="A2">
      <selection activeCell="C22" sqref="C22:D22"/>
    </sheetView>
  </sheetViews>
  <sheetFormatPr defaultColWidth="9.00390625" defaultRowHeight="13.5"/>
  <cols>
    <col min="1" max="1" width="2.00390625" style="0" customWidth="1"/>
    <col min="2" max="2" width="11.375" style="0" customWidth="1"/>
    <col min="3" max="3" width="24.625" style="0" customWidth="1"/>
    <col min="4" max="4" width="15.75390625" style="0" customWidth="1"/>
  </cols>
  <sheetData>
    <row r="2" spans="2:4" ht="13.5">
      <c r="B2" s="94" t="s">
        <v>88</v>
      </c>
      <c r="C2" s="94"/>
      <c r="D2" s="94"/>
    </row>
    <row r="3" ht="14.25" thickBot="1">
      <c r="D3" s="66" t="s">
        <v>89</v>
      </c>
    </row>
    <row r="4" spans="2:4" ht="13.5">
      <c r="B4" s="23" t="s">
        <v>46</v>
      </c>
      <c r="C4" s="30"/>
      <c r="D4" s="37"/>
    </row>
    <row r="5" spans="2:4" ht="13.5">
      <c r="B5" s="25"/>
      <c r="C5" s="9" t="s">
        <v>47</v>
      </c>
      <c r="D5" s="26">
        <v>481199847</v>
      </c>
    </row>
    <row r="6" spans="2:4" ht="13.5">
      <c r="B6" s="25"/>
      <c r="C6" s="9" t="s">
        <v>48</v>
      </c>
      <c r="D6" s="26">
        <v>535303091</v>
      </c>
    </row>
    <row r="7" spans="2:4" ht="13.5">
      <c r="B7" s="25"/>
      <c r="C7" s="9" t="s">
        <v>49</v>
      </c>
      <c r="D7" s="26">
        <v>53421265</v>
      </c>
    </row>
    <row r="8" spans="2:4" ht="13.5">
      <c r="B8" s="25"/>
      <c r="C8" s="11" t="s">
        <v>5</v>
      </c>
      <c r="D8" s="26">
        <f>SUM(D5:D7)</f>
        <v>1069924203</v>
      </c>
    </row>
    <row r="9" spans="2:4" ht="13.5">
      <c r="B9" s="33" t="s">
        <v>63</v>
      </c>
      <c r="C9" s="8"/>
      <c r="D9" s="34"/>
    </row>
    <row r="10" spans="2:4" ht="13.5">
      <c r="B10" s="25"/>
      <c r="C10" s="9" t="s">
        <v>50</v>
      </c>
      <c r="D10" s="26">
        <v>105669825</v>
      </c>
    </row>
    <row r="11" spans="2:4" ht="13.5">
      <c r="B11" s="25"/>
      <c r="C11" s="9" t="s">
        <v>51</v>
      </c>
      <c r="D11" s="26">
        <v>347881</v>
      </c>
    </row>
    <row r="12" spans="2:4" ht="13.5">
      <c r="B12" s="25"/>
      <c r="C12" s="9" t="s">
        <v>52</v>
      </c>
      <c r="D12" s="26">
        <v>1546547</v>
      </c>
    </row>
    <row r="13" spans="2:4" ht="13.5">
      <c r="B13" s="25"/>
      <c r="C13" s="9" t="s">
        <v>53</v>
      </c>
      <c r="D13" s="26">
        <v>77042624</v>
      </c>
    </row>
    <row r="14" spans="2:4" ht="13.5">
      <c r="B14" s="25"/>
      <c r="C14" s="9" t="s">
        <v>54</v>
      </c>
      <c r="D14" s="26">
        <v>194455637</v>
      </c>
    </row>
    <row r="15" spans="2:4" ht="13.5">
      <c r="B15" s="25"/>
      <c r="C15" s="9" t="s">
        <v>55</v>
      </c>
      <c r="D15" s="26">
        <v>9026722</v>
      </c>
    </row>
    <row r="16" spans="2:4" ht="13.5">
      <c r="B16" s="25"/>
      <c r="C16" s="9" t="s">
        <v>56</v>
      </c>
      <c r="D16" s="26">
        <v>24034300</v>
      </c>
    </row>
    <row r="17" spans="2:4" ht="13.5">
      <c r="B17" s="31"/>
      <c r="C17" s="12" t="s">
        <v>5</v>
      </c>
      <c r="D17" s="32">
        <f>SUM(D10:D16)</f>
        <v>412123536</v>
      </c>
    </row>
    <row r="18" spans="2:4" ht="13.5">
      <c r="B18" s="25" t="s">
        <v>64</v>
      </c>
      <c r="C18" s="9"/>
      <c r="D18" s="27"/>
    </row>
    <row r="19" spans="2:4" ht="13.5">
      <c r="B19" s="25"/>
      <c r="C19" s="9" t="s">
        <v>57</v>
      </c>
      <c r="D19" s="26">
        <v>145000000</v>
      </c>
    </row>
    <row r="20" spans="2:4" ht="13.5">
      <c r="B20" s="25"/>
      <c r="C20" s="9" t="s">
        <v>58</v>
      </c>
      <c r="D20" s="26">
        <v>191881282</v>
      </c>
    </row>
    <row r="21" spans="2:4" ht="13.5">
      <c r="B21" s="25"/>
      <c r="C21" s="9" t="s">
        <v>59</v>
      </c>
      <c r="D21" s="26">
        <v>800000000</v>
      </c>
    </row>
    <row r="22" spans="2:4" ht="13.5">
      <c r="B22" s="25"/>
      <c r="C22" s="67" t="s">
        <v>61</v>
      </c>
      <c r="D22" s="35">
        <v>547928970</v>
      </c>
    </row>
    <row r="23" spans="2:4" ht="13.5">
      <c r="B23" s="25"/>
      <c r="C23" s="9" t="s">
        <v>60</v>
      </c>
      <c r="D23" s="26">
        <v>30000000</v>
      </c>
    </row>
    <row r="24" spans="2:4" ht="13.5">
      <c r="B24" s="25"/>
      <c r="C24" s="9" t="s">
        <v>62</v>
      </c>
      <c r="D24" s="26">
        <v>304000000</v>
      </c>
    </row>
    <row r="25" spans="2:4" ht="13.5">
      <c r="B25" s="25"/>
      <c r="C25" s="11" t="s">
        <v>5</v>
      </c>
      <c r="D25" s="26">
        <f>SUM(D19:D24)</f>
        <v>2018810252</v>
      </c>
    </row>
    <row r="26" spans="2:4" ht="13.5">
      <c r="B26" s="33"/>
      <c r="C26" s="8"/>
      <c r="D26" s="34"/>
    </row>
    <row r="27" spans="2:4" ht="13.5">
      <c r="B27" s="97" t="s">
        <v>65</v>
      </c>
      <c r="C27" s="98"/>
      <c r="D27" s="32">
        <f>D25+D17+D8</f>
        <v>3500857991</v>
      </c>
    </row>
    <row r="28" spans="2:4" ht="13.5">
      <c r="B28" s="33"/>
      <c r="C28" s="8"/>
      <c r="D28" s="34"/>
    </row>
    <row r="29" spans="2:4" ht="13.5">
      <c r="B29" s="97" t="s">
        <v>66</v>
      </c>
      <c r="C29" s="98"/>
      <c r="D29" s="32">
        <v>1145250843</v>
      </c>
    </row>
    <row r="30" spans="2:4" ht="13.5">
      <c r="B30" s="25"/>
      <c r="C30" s="9"/>
      <c r="D30" s="27"/>
    </row>
    <row r="31" spans="2:4" ht="14.25" thickBot="1">
      <c r="B31" s="95" t="s">
        <v>67</v>
      </c>
      <c r="C31" s="96"/>
      <c r="D31" s="29">
        <f>D27-D29</f>
        <v>2355607148</v>
      </c>
    </row>
  </sheetData>
  <mergeCells count="4">
    <mergeCell ref="B31:C31"/>
    <mergeCell ref="B2:D2"/>
    <mergeCell ref="B27:C27"/>
    <mergeCell ref="B29:C2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</dc:creator>
  <cp:keywords/>
  <dc:description/>
  <cp:lastModifiedBy>NOMURA</cp:lastModifiedBy>
  <dcterms:created xsi:type="dcterms:W3CDTF">1999-08-01T16:43:21Z</dcterms:created>
  <dcterms:modified xsi:type="dcterms:W3CDTF">2000-07-14T14:52:36Z</dcterms:modified>
  <cp:category/>
  <cp:version/>
  <cp:contentType/>
  <cp:contentStatus/>
</cp:coreProperties>
</file>